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480" windowHeight="8190" activeTab="1"/>
  </bookViews>
  <sheets>
    <sheet name="Тарифы Ч-С" sheetId="1" r:id="rId1"/>
    <sheet name="Тарифы (Госкомитет)" sheetId="2" r:id="rId2"/>
  </sheets>
  <calcPr calcId="145621"/>
</workbook>
</file>

<file path=xl/calcChain.xml><?xml version="1.0" encoding="utf-8"?>
<calcChain xmlns="http://schemas.openxmlformats.org/spreadsheetml/2006/main">
  <c r="J26" i="1" l="1"/>
  <c r="J27" i="1"/>
  <c r="I26" i="1"/>
  <c r="I27" i="1"/>
  <c r="H26" i="1"/>
  <c r="H27" i="1"/>
  <c r="G26" i="1"/>
  <c r="G27" i="1"/>
  <c r="F26" i="1"/>
  <c r="F27" i="1"/>
  <c r="E26" i="1"/>
  <c r="E27" i="1"/>
  <c r="D26" i="1"/>
  <c r="D27" i="1"/>
  <c r="C26" i="1"/>
  <c r="C27" i="1"/>
  <c r="I24" i="1"/>
  <c r="I25" i="1"/>
  <c r="H24" i="1"/>
  <c r="H25" i="1"/>
  <c r="G24" i="1"/>
  <c r="G25" i="1"/>
  <c r="F24" i="1"/>
  <c r="F25" i="1"/>
  <c r="E24" i="1"/>
  <c r="E25" i="1"/>
  <c r="D24" i="1"/>
  <c r="D25" i="1"/>
  <c r="C24" i="1"/>
  <c r="C25" i="1"/>
  <c r="H22" i="1"/>
  <c r="H23" i="1"/>
  <c r="G22" i="1"/>
  <c r="G23" i="1"/>
  <c r="F22" i="1"/>
  <c r="F23" i="1"/>
  <c r="E22" i="1"/>
  <c r="E23" i="1"/>
  <c r="D22" i="1"/>
  <c r="D23" i="1"/>
  <c r="C22" i="1"/>
  <c r="C23" i="1"/>
  <c r="G21" i="1"/>
  <c r="F21" i="1"/>
  <c r="G20" i="1"/>
  <c r="F20" i="1"/>
  <c r="E20" i="1"/>
  <c r="E21" i="1"/>
  <c r="D20" i="1"/>
  <c r="D21" i="1"/>
  <c r="C20" i="1"/>
  <c r="C21" i="1"/>
  <c r="F18" i="1"/>
  <c r="F19" i="1"/>
  <c r="E18" i="1"/>
  <c r="E19" i="1"/>
  <c r="D18" i="1"/>
  <c r="D19" i="1"/>
  <c r="C18" i="1"/>
  <c r="C19" i="1"/>
  <c r="E16" i="1"/>
  <c r="E17" i="1"/>
  <c r="D16" i="1"/>
  <c r="D17" i="1"/>
  <c r="C16" i="1"/>
  <c r="C17" i="1"/>
  <c r="D15" i="1"/>
  <c r="C15" i="1"/>
  <c r="D14" i="1"/>
  <c r="C14" i="1"/>
  <c r="C12" i="1"/>
  <c r="C13" i="1"/>
</calcChain>
</file>

<file path=xl/sharedStrings.xml><?xml version="1.0" encoding="utf-8"?>
<sst xmlns="http://schemas.openxmlformats.org/spreadsheetml/2006/main" count="145" uniqueCount="37">
  <si>
    <t>ПРИЛОЖЕНИЕ к Заявлению</t>
  </si>
  <si>
    <t>ТАРИФЫ</t>
  </si>
  <si>
    <t>на проезд пассажиров на пригородных линиях "Набережные Челны-Соколки"</t>
  </si>
  <si>
    <t xml:space="preserve"> на навигацию 2013 года</t>
  </si>
  <si>
    <t>Набережные Челны</t>
  </si>
  <si>
    <t>Вишневка</t>
  </si>
  <si>
    <t>Елабуга</t>
  </si>
  <si>
    <t>Нижнекамск</t>
  </si>
  <si>
    <t>Сентяк</t>
  </si>
  <si>
    <t>Котловка</t>
  </si>
  <si>
    <t>Свиногорье</t>
  </si>
  <si>
    <t>Грахань</t>
  </si>
  <si>
    <t>Соколки</t>
  </si>
  <si>
    <t>Зона</t>
  </si>
  <si>
    <t>До пунктов</t>
  </si>
  <si>
    <t>от пунктов</t>
  </si>
  <si>
    <t>полный</t>
  </si>
  <si>
    <t>детский</t>
  </si>
  <si>
    <t>полный/ детский</t>
  </si>
  <si>
    <t>Расстояние, км</t>
  </si>
  <si>
    <t>От пунктов</t>
  </si>
  <si>
    <t>60/30</t>
  </si>
  <si>
    <t>65/32,5</t>
  </si>
  <si>
    <t>108/54</t>
  </si>
  <si>
    <t>120/60</t>
  </si>
  <si>
    <t>132/66</t>
  </si>
  <si>
    <t>156/78</t>
  </si>
  <si>
    <t>167/83,5</t>
  </si>
  <si>
    <t>13/6,5</t>
  </si>
  <si>
    <t>55/27,5</t>
  </si>
  <si>
    <t>73/36,5</t>
  </si>
  <si>
    <t>102/51</t>
  </si>
  <si>
    <t>125/62,5</t>
  </si>
  <si>
    <t>90/45</t>
  </si>
  <si>
    <t>47/23,5</t>
  </si>
  <si>
    <t>78/39</t>
  </si>
  <si>
    <t>36/18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</si>
</sst>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0" fillId="0" borderId="10" xfId="0" applyBorder="1" applyAlignment="1"/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4" xfId="0" applyBorder="1" applyAlignment="1"/>
    <xf numFmtId="164" fontId="1" fillId="2" borderId="1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H14" sqref="H14"/>
    </sheetView>
  </sheetViews>
  <sheetFormatPr defaultColWidth="9.1796875" defaultRowHeight="15.5" x14ac:dyDescent="0.35"/>
  <cols>
    <col min="1" max="1" width="20.81640625" style="1" customWidth="1"/>
    <col min="2" max="2" width="13.1796875" style="1" customWidth="1"/>
    <col min="3" max="3" width="13.26953125" style="2" customWidth="1"/>
    <col min="4" max="5" width="11.54296875" style="2" customWidth="1"/>
    <col min="6" max="6" width="14.26953125" style="2" customWidth="1"/>
    <col min="7" max="7" width="11.453125" style="2" customWidth="1"/>
    <col min="8" max="8" width="10.7265625" style="2" customWidth="1"/>
    <col min="9" max="9" width="12.7265625" style="2" customWidth="1"/>
    <col min="10" max="10" width="11.26953125" style="2" customWidth="1"/>
    <col min="11" max="11" width="11.54296875" style="2" customWidth="1"/>
    <col min="12" max="12" width="9.1796875" style="1"/>
    <col min="13" max="16384" width="9.1796875" style="3"/>
  </cols>
  <sheetData>
    <row r="1" spans="1:12" s="4" customFormat="1" ht="18" x14ac:dyDescent="0.4">
      <c r="C1" s="5"/>
      <c r="D1" s="5"/>
      <c r="E1" s="5"/>
      <c r="F1" s="5"/>
      <c r="G1" s="42" t="s">
        <v>0</v>
      </c>
      <c r="H1" s="42"/>
      <c r="I1" s="42"/>
      <c r="J1" s="42"/>
      <c r="K1" s="42"/>
    </row>
    <row r="2" spans="1:12" s="4" customFormat="1" ht="18" x14ac:dyDescent="0.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s="4" customFormat="1" ht="18" x14ac:dyDescent="0.4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s="4" customFormat="1" ht="18" x14ac:dyDescent="0.4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s="4" customFormat="1" ht="18.5" thickBot="1" x14ac:dyDescent="0.4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2" s="7" customFormat="1" ht="31.5" thickBot="1" x14ac:dyDescent="0.4">
      <c r="A6" s="45" t="s">
        <v>13</v>
      </c>
      <c r="B6" s="48" t="s">
        <v>14</v>
      </c>
      <c r="C6" s="19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4" t="s">
        <v>12</v>
      </c>
      <c r="L6" s="6"/>
    </row>
    <row r="7" spans="1:12" s="7" customFormat="1" x14ac:dyDescent="0.35">
      <c r="A7" s="46"/>
      <c r="B7" s="49"/>
      <c r="C7" s="9" t="s">
        <v>16</v>
      </c>
      <c r="D7" s="8" t="s">
        <v>16</v>
      </c>
      <c r="E7" s="8" t="s">
        <v>16</v>
      </c>
      <c r="F7" s="8" t="s">
        <v>16</v>
      </c>
      <c r="G7" s="8" t="s">
        <v>16</v>
      </c>
      <c r="H7" s="8" t="s">
        <v>16</v>
      </c>
      <c r="I7" s="8" t="s">
        <v>16</v>
      </c>
      <c r="J7" s="8" t="s">
        <v>16</v>
      </c>
      <c r="K7" s="10" t="s">
        <v>16</v>
      </c>
      <c r="L7" s="6"/>
    </row>
    <row r="8" spans="1:12" s="7" customFormat="1" ht="16" thickBot="1" x14ac:dyDescent="0.4">
      <c r="A8" s="46"/>
      <c r="B8" s="40" t="s">
        <v>15</v>
      </c>
      <c r="C8" s="18" t="s">
        <v>17</v>
      </c>
      <c r="D8" s="11" t="s">
        <v>17</v>
      </c>
      <c r="E8" s="11" t="s">
        <v>17</v>
      </c>
      <c r="F8" s="11" t="s">
        <v>17</v>
      </c>
      <c r="G8" s="11" t="s">
        <v>17</v>
      </c>
      <c r="H8" s="11" t="s">
        <v>17</v>
      </c>
      <c r="I8" s="11" t="s">
        <v>17</v>
      </c>
      <c r="J8" s="11" t="s">
        <v>17</v>
      </c>
      <c r="K8" s="12" t="s">
        <v>17</v>
      </c>
      <c r="L8" s="6"/>
    </row>
    <row r="9" spans="1:12" s="7" customFormat="1" ht="16" thickBot="1" x14ac:dyDescent="0.4">
      <c r="A9" s="47"/>
      <c r="B9" s="41"/>
      <c r="C9" s="20">
        <v>0</v>
      </c>
      <c r="D9" s="21">
        <v>20</v>
      </c>
      <c r="E9" s="21">
        <v>22</v>
      </c>
      <c r="F9" s="21">
        <v>37</v>
      </c>
      <c r="G9" s="21">
        <v>45</v>
      </c>
      <c r="H9" s="21">
        <v>54</v>
      </c>
      <c r="I9" s="21">
        <v>70</v>
      </c>
      <c r="J9" s="21">
        <v>78</v>
      </c>
      <c r="K9" s="22">
        <v>82</v>
      </c>
      <c r="L9" s="6"/>
    </row>
    <row r="10" spans="1:12" ht="20.5" customHeight="1" x14ac:dyDescent="0.35">
      <c r="A10" s="51" t="s">
        <v>4</v>
      </c>
      <c r="B10" s="53">
        <v>82</v>
      </c>
      <c r="C10" s="59"/>
      <c r="D10" s="17">
        <v>59.92</v>
      </c>
      <c r="E10" s="17">
        <v>65.27</v>
      </c>
      <c r="F10" s="17">
        <v>108.07</v>
      </c>
      <c r="G10" s="17">
        <v>119.84</v>
      </c>
      <c r="H10" s="17">
        <v>131.61000000000001</v>
      </c>
      <c r="I10" s="17">
        <v>156.22</v>
      </c>
      <c r="J10" s="17">
        <v>156.22</v>
      </c>
      <c r="K10" s="23">
        <v>166.92</v>
      </c>
    </row>
    <row r="11" spans="1:12" ht="20.5" customHeight="1" x14ac:dyDescent="0.35">
      <c r="A11" s="50"/>
      <c r="B11" s="54"/>
      <c r="C11" s="58"/>
      <c r="D11" s="15">
        <v>29.96</v>
      </c>
      <c r="E11" s="15">
        <v>32.64</v>
      </c>
      <c r="F11" s="15">
        <v>54.04</v>
      </c>
      <c r="G11" s="15">
        <v>59.92</v>
      </c>
      <c r="H11" s="15">
        <v>65.81</v>
      </c>
      <c r="I11" s="15">
        <v>78.11</v>
      </c>
      <c r="J11" s="15">
        <v>78.11</v>
      </c>
      <c r="K11" s="24">
        <v>83.46</v>
      </c>
    </row>
    <row r="12" spans="1:12" ht="20.5" customHeight="1" x14ac:dyDescent="0.35">
      <c r="A12" s="50" t="s">
        <v>5</v>
      </c>
      <c r="B12" s="54">
        <v>62</v>
      </c>
      <c r="C12" s="15">
        <f>56*1.07</f>
        <v>59.92</v>
      </c>
      <c r="D12" s="58"/>
      <c r="E12" s="15">
        <v>12.84</v>
      </c>
      <c r="F12" s="15">
        <v>54.57</v>
      </c>
      <c r="G12" s="15">
        <v>72.760000000000005</v>
      </c>
      <c r="H12" s="15">
        <v>101.65</v>
      </c>
      <c r="I12" s="15">
        <v>125.19</v>
      </c>
      <c r="J12" s="15">
        <v>125.19</v>
      </c>
      <c r="K12" s="24">
        <v>131.61000000000001</v>
      </c>
    </row>
    <row r="13" spans="1:12" ht="20.5" customHeight="1" x14ac:dyDescent="0.35">
      <c r="A13" s="50"/>
      <c r="B13" s="54"/>
      <c r="C13" s="15">
        <f>C12/2</f>
        <v>29.96</v>
      </c>
      <c r="D13" s="58"/>
      <c r="E13" s="15">
        <v>6.42</v>
      </c>
      <c r="F13" s="15">
        <v>27.29</v>
      </c>
      <c r="G13" s="15">
        <v>36.380000000000003</v>
      </c>
      <c r="H13" s="15">
        <v>50.83</v>
      </c>
      <c r="I13" s="15">
        <v>62.6</v>
      </c>
      <c r="J13" s="15">
        <v>62.6</v>
      </c>
      <c r="K13" s="24">
        <v>65.81</v>
      </c>
    </row>
    <row r="14" spans="1:12" ht="20.5" customHeight="1" x14ac:dyDescent="0.35">
      <c r="A14" s="50" t="s">
        <v>6</v>
      </c>
      <c r="B14" s="54">
        <v>60</v>
      </c>
      <c r="C14" s="15">
        <f>61*1.07</f>
        <v>65.27000000000001</v>
      </c>
      <c r="D14" s="15">
        <f>12*1.07</f>
        <v>12.84</v>
      </c>
      <c r="E14" s="58"/>
      <c r="F14" s="15">
        <v>54.57</v>
      </c>
      <c r="G14" s="15">
        <v>65.27</v>
      </c>
      <c r="H14" s="15">
        <v>89.88</v>
      </c>
      <c r="I14" s="15">
        <v>119.84</v>
      </c>
      <c r="J14" s="15">
        <v>119.84</v>
      </c>
      <c r="K14" s="24">
        <v>172.2</v>
      </c>
    </row>
    <row r="15" spans="1:12" ht="20.5" customHeight="1" x14ac:dyDescent="0.35">
      <c r="A15" s="50"/>
      <c r="B15" s="54"/>
      <c r="C15" s="15">
        <f>C14/2</f>
        <v>32.635000000000005</v>
      </c>
      <c r="D15" s="15">
        <f>D14/2</f>
        <v>6.42</v>
      </c>
      <c r="E15" s="58"/>
      <c r="F15" s="15">
        <v>27.29</v>
      </c>
      <c r="G15" s="15">
        <v>32.64</v>
      </c>
      <c r="H15" s="15">
        <v>44.94</v>
      </c>
      <c r="I15" s="15">
        <v>59.92</v>
      </c>
      <c r="J15" s="15">
        <v>59.92</v>
      </c>
      <c r="K15" s="24">
        <v>86.1</v>
      </c>
    </row>
    <row r="16" spans="1:12" ht="20.5" customHeight="1" x14ac:dyDescent="0.35">
      <c r="A16" s="50" t="s">
        <v>7</v>
      </c>
      <c r="B16" s="54">
        <v>45</v>
      </c>
      <c r="C16" s="15">
        <f>101*1.07</f>
        <v>108.07000000000001</v>
      </c>
      <c r="D16" s="15">
        <f>51*1.07</f>
        <v>54.57</v>
      </c>
      <c r="E16" s="15">
        <f>51*1.07</f>
        <v>54.57</v>
      </c>
      <c r="F16" s="58"/>
      <c r="G16" s="15">
        <v>47.08</v>
      </c>
      <c r="H16" s="15">
        <v>54.57</v>
      </c>
      <c r="I16" s="15">
        <v>78.11</v>
      </c>
      <c r="J16" s="15">
        <v>78.11</v>
      </c>
      <c r="K16" s="24">
        <v>89.88</v>
      </c>
    </row>
    <row r="17" spans="1:11" ht="20.5" customHeight="1" x14ac:dyDescent="0.35">
      <c r="A17" s="50"/>
      <c r="B17" s="54"/>
      <c r="C17" s="15">
        <f>C16/2</f>
        <v>54.035000000000004</v>
      </c>
      <c r="D17" s="15">
        <f>D16/2</f>
        <v>27.285</v>
      </c>
      <c r="E17" s="15">
        <f>E16/2</f>
        <v>27.285</v>
      </c>
      <c r="F17" s="58"/>
      <c r="G17" s="15">
        <v>23.54</v>
      </c>
      <c r="H17" s="15">
        <v>27.29</v>
      </c>
      <c r="I17" s="15">
        <v>39.06</v>
      </c>
      <c r="J17" s="15">
        <v>39.06</v>
      </c>
      <c r="K17" s="24">
        <v>44.94</v>
      </c>
    </row>
    <row r="18" spans="1:11" ht="20.5" customHeight="1" x14ac:dyDescent="0.35">
      <c r="A18" s="50" t="s">
        <v>8</v>
      </c>
      <c r="B18" s="54">
        <v>37</v>
      </c>
      <c r="C18" s="15">
        <f>112*1.07</f>
        <v>119.84</v>
      </c>
      <c r="D18" s="15">
        <f>68*1.07</f>
        <v>72.760000000000005</v>
      </c>
      <c r="E18" s="15">
        <f>61*1.07</f>
        <v>65.27000000000001</v>
      </c>
      <c r="F18" s="15">
        <f>44*1.07</f>
        <v>47.080000000000005</v>
      </c>
      <c r="G18" s="58"/>
      <c r="H18" s="15">
        <v>47.08</v>
      </c>
      <c r="I18" s="15">
        <v>54.57</v>
      </c>
      <c r="J18" s="15">
        <v>54.57</v>
      </c>
      <c r="K18" s="24">
        <v>65.27</v>
      </c>
    </row>
    <row r="19" spans="1:11" ht="20.5" customHeight="1" x14ac:dyDescent="0.35">
      <c r="A19" s="50"/>
      <c r="B19" s="54"/>
      <c r="C19" s="15">
        <f>C18/2</f>
        <v>59.92</v>
      </c>
      <c r="D19" s="15">
        <f>D18/2</f>
        <v>36.380000000000003</v>
      </c>
      <c r="E19" s="15">
        <f>E18/2</f>
        <v>32.635000000000005</v>
      </c>
      <c r="F19" s="15">
        <f>F18/2</f>
        <v>23.540000000000003</v>
      </c>
      <c r="G19" s="58"/>
      <c r="H19" s="15">
        <v>23.54</v>
      </c>
      <c r="I19" s="15">
        <v>27.29</v>
      </c>
      <c r="J19" s="15">
        <v>27.29</v>
      </c>
      <c r="K19" s="24">
        <v>32.64</v>
      </c>
    </row>
    <row r="20" spans="1:11" ht="20.5" customHeight="1" x14ac:dyDescent="0.35">
      <c r="A20" s="50" t="s">
        <v>9</v>
      </c>
      <c r="B20" s="54">
        <v>28</v>
      </c>
      <c r="C20" s="15">
        <f>123*1.07</f>
        <v>131.61000000000001</v>
      </c>
      <c r="D20" s="15">
        <f>95*1.07</f>
        <v>101.65</v>
      </c>
      <c r="E20" s="15">
        <f>84*1.07</f>
        <v>89.88000000000001</v>
      </c>
      <c r="F20" s="15">
        <f>51*1.07</f>
        <v>54.57</v>
      </c>
      <c r="G20" s="15">
        <f>44*1.07</f>
        <v>47.080000000000005</v>
      </c>
      <c r="H20" s="58"/>
      <c r="I20" s="15">
        <v>54.57</v>
      </c>
      <c r="J20" s="15">
        <v>54.57</v>
      </c>
      <c r="K20" s="24">
        <v>65.27</v>
      </c>
    </row>
    <row r="21" spans="1:11" ht="20.5" customHeight="1" x14ac:dyDescent="0.35">
      <c r="A21" s="50"/>
      <c r="B21" s="54"/>
      <c r="C21" s="15">
        <f>C20/2</f>
        <v>65.805000000000007</v>
      </c>
      <c r="D21" s="15">
        <f>D20/2</f>
        <v>50.825000000000003</v>
      </c>
      <c r="E21" s="15">
        <f>E20/2</f>
        <v>44.940000000000005</v>
      </c>
      <c r="F21" s="15">
        <f>F20/2</f>
        <v>27.285</v>
      </c>
      <c r="G21" s="15">
        <f>G20/2</f>
        <v>23.540000000000003</v>
      </c>
      <c r="H21" s="58"/>
      <c r="I21" s="15">
        <v>27.29</v>
      </c>
      <c r="J21" s="15">
        <v>27.29</v>
      </c>
      <c r="K21" s="24">
        <v>32.64</v>
      </c>
    </row>
    <row r="22" spans="1:11" ht="20.5" customHeight="1" x14ac:dyDescent="0.35">
      <c r="A22" s="50" t="s">
        <v>10</v>
      </c>
      <c r="B22" s="54">
        <v>12</v>
      </c>
      <c r="C22" s="15">
        <f>146*1.07</f>
        <v>156.22</v>
      </c>
      <c r="D22" s="15">
        <f>117*1.07</f>
        <v>125.19000000000001</v>
      </c>
      <c r="E22" s="15">
        <f>112*1.07</f>
        <v>119.84</v>
      </c>
      <c r="F22" s="15">
        <f>73*1.07</f>
        <v>78.11</v>
      </c>
      <c r="G22" s="15">
        <f>51*1.07</f>
        <v>54.57</v>
      </c>
      <c r="H22" s="15">
        <f>51*1.07</f>
        <v>54.57</v>
      </c>
      <c r="I22" s="58"/>
      <c r="J22" s="15">
        <v>36.380000000000003</v>
      </c>
      <c r="K22" s="24">
        <v>54.57</v>
      </c>
    </row>
    <row r="23" spans="1:11" ht="20.5" customHeight="1" x14ac:dyDescent="0.35">
      <c r="A23" s="50"/>
      <c r="B23" s="54"/>
      <c r="C23" s="15">
        <f t="shared" ref="C23:H23" si="0">C22/2</f>
        <v>78.11</v>
      </c>
      <c r="D23" s="15">
        <f t="shared" si="0"/>
        <v>62.595000000000006</v>
      </c>
      <c r="E23" s="15">
        <f t="shared" si="0"/>
        <v>59.92</v>
      </c>
      <c r="F23" s="15">
        <f t="shared" si="0"/>
        <v>39.055</v>
      </c>
      <c r="G23" s="15">
        <f t="shared" si="0"/>
        <v>27.285</v>
      </c>
      <c r="H23" s="15">
        <f t="shared" si="0"/>
        <v>27.285</v>
      </c>
      <c r="I23" s="58"/>
      <c r="J23" s="15">
        <v>18.190000000000001</v>
      </c>
      <c r="K23" s="24">
        <v>27.29</v>
      </c>
    </row>
    <row r="24" spans="1:11" ht="20.5" customHeight="1" x14ac:dyDescent="0.35">
      <c r="A24" s="50" t="s">
        <v>11</v>
      </c>
      <c r="B24" s="54">
        <v>4</v>
      </c>
      <c r="C24" s="15">
        <f>146*1.07</f>
        <v>156.22</v>
      </c>
      <c r="D24" s="15">
        <f>117*1.07</f>
        <v>125.19000000000001</v>
      </c>
      <c r="E24" s="15">
        <f>112*1.07</f>
        <v>119.84</v>
      </c>
      <c r="F24" s="15">
        <f>73*1.07</f>
        <v>78.11</v>
      </c>
      <c r="G24" s="15">
        <f>51*1.07</f>
        <v>54.57</v>
      </c>
      <c r="H24" s="15">
        <f>51*1.07</f>
        <v>54.57</v>
      </c>
      <c r="I24" s="15">
        <f>34*1.07</f>
        <v>36.380000000000003</v>
      </c>
      <c r="J24" s="58"/>
      <c r="K24" s="24">
        <v>47.08</v>
      </c>
    </row>
    <row r="25" spans="1:11" ht="20.5" customHeight="1" x14ac:dyDescent="0.35">
      <c r="A25" s="50"/>
      <c r="B25" s="54"/>
      <c r="C25" s="15">
        <f t="shared" ref="C25:H25" si="1">C24/2</f>
        <v>78.11</v>
      </c>
      <c r="D25" s="15">
        <f t="shared" si="1"/>
        <v>62.595000000000006</v>
      </c>
      <c r="E25" s="15">
        <f t="shared" si="1"/>
        <v>59.92</v>
      </c>
      <c r="F25" s="15">
        <f t="shared" si="1"/>
        <v>39.055</v>
      </c>
      <c r="G25" s="15">
        <f t="shared" si="1"/>
        <v>27.285</v>
      </c>
      <c r="H25" s="15">
        <f t="shared" si="1"/>
        <v>27.285</v>
      </c>
      <c r="I25" s="15">
        <f>I24/2</f>
        <v>18.190000000000001</v>
      </c>
      <c r="J25" s="58"/>
      <c r="K25" s="24">
        <v>23.54</v>
      </c>
    </row>
    <row r="26" spans="1:11" ht="20.5" customHeight="1" x14ac:dyDescent="0.35">
      <c r="A26" s="50" t="s">
        <v>12</v>
      </c>
      <c r="B26" s="54">
        <v>0</v>
      </c>
      <c r="C26" s="15">
        <f>156*1.07</f>
        <v>166.92000000000002</v>
      </c>
      <c r="D26" s="15">
        <f>123*1.07</f>
        <v>131.61000000000001</v>
      </c>
      <c r="E26" s="15">
        <f>123*1.07</f>
        <v>131.61000000000001</v>
      </c>
      <c r="F26" s="15">
        <f>84*1.07</f>
        <v>89.88000000000001</v>
      </c>
      <c r="G26" s="15">
        <f>61*1.07</f>
        <v>65.27000000000001</v>
      </c>
      <c r="H26" s="15">
        <f>61*1.07</f>
        <v>65.27000000000001</v>
      </c>
      <c r="I26" s="15">
        <f>51*1.07</f>
        <v>54.57</v>
      </c>
      <c r="J26" s="15">
        <f>44*1.07</f>
        <v>47.080000000000005</v>
      </c>
      <c r="K26" s="56"/>
    </row>
    <row r="27" spans="1:11" ht="19.5" customHeight="1" thickBot="1" x14ac:dyDescent="0.4">
      <c r="A27" s="52"/>
      <c r="B27" s="55"/>
      <c r="C27" s="25">
        <f t="shared" ref="C27:J27" si="2">C26/2</f>
        <v>83.460000000000008</v>
      </c>
      <c r="D27" s="25">
        <f t="shared" si="2"/>
        <v>65.805000000000007</v>
      </c>
      <c r="E27" s="25">
        <f t="shared" si="2"/>
        <v>65.805000000000007</v>
      </c>
      <c r="F27" s="25">
        <f t="shared" si="2"/>
        <v>44.940000000000005</v>
      </c>
      <c r="G27" s="25">
        <f t="shared" si="2"/>
        <v>32.635000000000005</v>
      </c>
      <c r="H27" s="25">
        <f t="shared" si="2"/>
        <v>32.635000000000005</v>
      </c>
      <c r="I27" s="25">
        <f t="shared" si="2"/>
        <v>27.285</v>
      </c>
      <c r="J27" s="25">
        <f t="shared" si="2"/>
        <v>23.540000000000003</v>
      </c>
      <c r="K27" s="57"/>
    </row>
  </sheetData>
  <sheetProtection selectLockedCells="1" selectUnlockedCells="1"/>
  <mergeCells count="35">
    <mergeCell ref="C10:C11"/>
    <mergeCell ref="D12:D13"/>
    <mergeCell ref="E14:E15"/>
    <mergeCell ref="F16:F17"/>
    <mergeCell ref="K26:K27"/>
    <mergeCell ref="G18:G19"/>
    <mergeCell ref="H20:H21"/>
    <mergeCell ref="I22:I23"/>
    <mergeCell ref="J24:J25"/>
    <mergeCell ref="A26:A27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A18:A19"/>
    <mergeCell ref="A20:A21"/>
    <mergeCell ref="A22:A23"/>
    <mergeCell ref="A24:A25"/>
    <mergeCell ref="A10:A11"/>
    <mergeCell ref="A12:A13"/>
    <mergeCell ref="A14:A15"/>
    <mergeCell ref="A16:A17"/>
    <mergeCell ref="B8:B9"/>
    <mergeCell ref="G1:K1"/>
    <mergeCell ref="A2:K2"/>
    <mergeCell ref="A3:K3"/>
    <mergeCell ref="A4:K4"/>
    <mergeCell ref="A5:K5"/>
    <mergeCell ref="A6:A9"/>
    <mergeCell ref="B6:B7"/>
  </mergeCells>
  <phoneticPr fontId="0" type="noConversion"/>
  <pageMargins left="0.39370078740157483" right="0.19685039370078741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85" zoomScaleNormal="85" workbookViewId="0">
      <selection activeCell="G1" sqref="G1:K1"/>
    </sheetView>
  </sheetViews>
  <sheetFormatPr defaultColWidth="9.1796875" defaultRowHeight="15.5" x14ac:dyDescent="0.35"/>
  <cols>
    <col min="1" max="1" width="22" style="3" customWidth="1"/>
    <col min="2" max="2" width="13.1796875" style="1" customWidth="1"/>
    <col min="3" max="3" width="13.26953125" style="2" customWidth="1"/>
    <col min="4" max="5" width="11.54296875" style="2" customWidth="1"/>
    <col min="6" max="6" width="14.26953125" style="2" customWidth="1"/>
    <col min="7" max="7" width="11.453125" style="2" customWidth="1"/>
    <col min="8" max="8" width="10.7265625" style="2" customWidth="1"/>
    <col min="9" max="9" width="12.7265625" style="2" customWidth="1"/>
    <col min="10" max="10" width="11.26953125" style="2" customWidth="1"/>
    <col min="11" max="11" width="11.54296875" style="2" customWidth="1"/>
    <col min="12" max="12" width="9.1796875" style="1"/>
    <col min="13" max="16384" width="9.1796875" style="3"/>
  </cols>
  <sheetData>
    <row r="1" spans="1:12" s="4" customFormat="1" ht="18" x14ac:dyDescent="0.4">
      <c r="C1" s="5"/>
      <c r="D1" s="5"/>
      <c r="E1" s="5"/>
      <c r="F1" s="5"/>
      <c r="G1" s="42"/>
      <c r="H1" s="42"/>
      <c r="I1" s="42"/>
      <c r="J1" s="42"/>
      <c r="K1" s="42"/>
    </row>
    <row r="2" spans="1:12" s="4" customFormat="1" ht="18" x14ac:dyDescent="0.4"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s="4" customFormat="1" ht="18" x14ac:dyDescent="0.4"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s="4" customFormat="1" ht="18" x14ac:dyDescent="0.4"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s="4" customFormat="1" ht="18.5" thickBot="1" x14ac:dyDescent="0.45"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2" s="7" customFormat="1" ht="31" x14ac:dyDescent="0.35">
      <c r="A6" s="9" t="s">
        <v>14</v>
      </c>
      <c r="B6" s="60"/>
      <c r="C6" s="9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10" t="s">
        <v>12</v>
      </c>
      <c r="L6" s="6"/>
    </row>
    <row r="7" spans="1:12" s="7" customFormat="1" ht="34.5" customHeight="1" thickBot="1" x14ac:dyDescent="0.4">
      <c r="A7" s="46" t="s">
        <v>20</v>
      </c>
      <c r="B7" s="61"/>
      <c r="C7" s="18" t="s">
        <v>18</v>
      </c>
      <c r="D7" s="11" t="s">
        <v>18</v>
      </c>
      <c r="E7" s="11" t="s">
        <v>18</v>
      </c>
      <c r="F7" s="11" t="s">
        <v>18</v>
      </c>
      <c r="G7" s="11" t="s">
        <v>18</v>
      </c>
      <c r="H7" s="11" t="s">
        <v>18</v>
      </c>
      <c r="I7" s="11" t="s">
        <v>18</v>
      </c>
      <c r="J7" s="11" t="s">
        <v>18</v>
      </c>
      <c r="K7" s="12" t="s">
        <v>18</v>
      </c>
      <c r="L7" s="6"/>
    </row>
    <row r="8" spans="1:12" s="7" customFormat="1" ht="31.5" thickBot="1" x14ac:dyDescent="0.4">
      <c r="A8" s="47"/>
      <c r="B8" s="39" t="s">
        <v>19</v>
      </c>
      <c r="C8" s="19">
        <v>0</v>
      </c>
      <c r="D8" s="13">
        <v>20</v>
      </c>
      <c r="E8" s="13">
        <v>22</v>
      </c>
      <c r="F8" s="13">
        <v>37</v>
      </c>
      <c r="G8" s="13">
        <v>45</v>
      </c>
      <c r="H8" s="13">
        <v>54</v>
      </c>
      <c r="I8" s="13">
        <v>70</v>
      </c>
      <c r="J8" s="13">
        <v>78</v>
      </c>
      <c r="K8" s="14">
        <v>82</v>
      </c>
      <c r="L8" s="6"/>
    </row>
    <row r="9" spans="1:12" ht="20.5" customHeight="1" x14ac:dyDescent="0.35">
      <c r="A9" s="27" t="s">
        <v>4</v>
      </c>
      <c r="B9" s="28">
        <v>0</v>
      </c>
      <c r="C9" s="36"/>
      <c r="D9" s="37" t="s">
        <v>21</v>
      </c>
      <c r="E9" s="37" t="s">
        <v>22</v>
      </c>
      <c r="F9" s="37" t="s">
        <v>23</v>
      </c>
      <c r="G9" s="37" t="s">
        <v>24</v>
      </c>
      <c r="H9" s="37" t="s">
        <v>25</v>
      </c>
      <c r="I9" s="37" t="s">
        <v>26</v>
      </c>
      <c r="J9" s="37" t="s">
        <v>26</v>
      </c>
      <c r="K9" s="38" t="s">
        <v>27</v>
      </c>
    </row>
    <row r="10" spans="1:12" ht="20.5" customHeight="1" x14ac:dyDescent="0.35">
      <c r="A10" s="26" t="s">
        <v>5</v>
      </c>
      <c r="B10" s="16">
        <v>20</v>
      </c>
      <c r="C10" s="29" t="s">
        <v>21</v>
      </c>
      <c r="D10" s="30"/>
      <c r="E10" s="29" t="s">
        <v>28</v>
      </c>
      <c r="F10" s="29" t="s">
        <v>29</v>
      </c>
      <c r="G10" s="29" t="s">
        <v>30</v>
      </c>
      <c r="H10" s="29" t="s">
        <v>31</v>
      </c>
      <c r="I10" s="29" t="s">
        <v>32</v>
      </c>
      <c r="J10" s="29" t="s">
        <v>32</v>
      </c>
      <c r="K10" s="31" t="s">
        <v>25</v>
      </c>
    </row>
    <row r="11" spans="1:12" ht="20.5" customHeight="1" x14ac:dyDescent="0.35">
      <c r="A11" s="26" t="s">
        <v>6</v>
      </c>
      <c r="B11" s="16">
        <v>22</v>
      </c>
      <c r="C11" s="29" t="s">
        <v>22</v>
      </c>
      <c r="D11" s="29" t="s">
        <v>28</v>
      </c>
      <c r="E11" s="30"/>
      <c r="F11" s="29" t="s">
        <v>29</v>
      </c>
      <c r="G11" s="29" t="s">
        <v>22</v>
      </c>
      <c r="H11" s="29" t="s">
        <v>33</v>
      </c>
      <c r="I11" s="29" t="s">
        <v>24</v>
      </c>
      <c r="J11" s="29" t="s">
        <v>24</v>
      </c>
      <c r="K11" s="31" t="s">
        <v>25</v>
      </c>
    </row>
    <row r="12" spans="1:12" ht="20.5" customHeight="1" x14ac:dyDescent="0.35">
      <c r="A12" s="26" t="s">
        <v>7</v>
      </c>
      <c r="B12" s="16">
        <v>37</v>
      </c>
      <c r="C12" s="29" t="s">
        <v>23</v>
      </c>
      <c r="D12" s="29" t="s">
        <v>29</v>
      </c>
      <c r="E12" s="29" t="s">
        <v>29</v>
      </c>
      <c r="F12" s="30"/>
      <c r="G12" s="29" t="s">
        <v>34</v>
      </c>
      <c r="H12" s="29" t="s">
        <v>29</v>
      </c>
      <c r="I12" s="29" t="s">
        <v>35</v>
      </c>
      <c r="J12" s="29" t="s">
        <v>35</v>
      </c>
      <c r="K12" s="31" t="s">
        <v>33</v>
      </c>
    </row>
    <row r="13" spans="1:12" s="1" customFormat="1" ht="20.5" customHeight="1" x14ac:dyDescent="0.35">
      <c r="A13" s="26" t="s">
        <v>8</v>
      </c>
      <c r="B13" s="16">
        <v>45</v>
      </c>
      <c r="C13" s="29" t="s">
        <v>24</v>
      </c>
      <c r="D13" s="29" t="s">
        <v>30</v>
      </c>
      <c r="E13" s="29" t="s">
        <v>22</v>
      </c>
      <c r="F13" s="29" t="s">
        <v>34</v>
      </c>
      <c r="G13" s="30"/>
      <c r="H13" s="29" t="s">
        <v>34</v>
      </c>
      <c r="I13" s="29" t="s">
        <v>29</v>
      </c>
      <c r="J13" s="29" t="s">
        <v>29</v>
      </c>
      <c r="K13" s="31" t="s">
        <v>22</v>
      </c>
    </row>
    <row r="14" spans="1:12" s="1" customFormat="1" ht="20.5" customHeight="1" x14ac:dyDescent="0.35">
      <c r="A14" s="26" t="s">
        <v>9</v>
      </c>
      <c r="B14" s="16">
        <v>54</v>
      </c>
      <c r="C14" s="29" t="s">
        <v>25</v>
      </c>
      <c r="D14" s="29" t="s">
        <v>31</v>
      </c>
      <c r="E14" s="29" t="s">
        <v>33</v>
      </c>
      <c r="F14" s="29" t="s">
        <v>29</v>
      </c>
      <c r="G14" s="29" t="s">
        <v>34</v>
      </c>
      <c r="H14" s="30"/>
      <c r="I14" s="29" t="s">
        <v>29</v>
      </c>
      <c r="J14" s="29" t="s">
        <v>29</v>
      </c>
      <c r="K14" s="31" t="s">
        <v>22</v>
      </c>
    </row>
    <row r="15" spans="1:12" s="1" customFormat="1" ht="20.5" customHeight="1" x14ac:dyDescent="0.35">
      <c r="A15" s="26" t="s">
        <v>10</v>
      </c>
      <c r="B15" s="16">
        <v>70</v>
      </c>
      <c r="C15" s="29" t="s">
        <v>26</v>
      </c>
      <c r="D15" s="29" t="s">
        <v>32</v>
      </c>
      <c r="E15" s="29" t="s">
        <v>24</v>
      </c>
      <c r="F15" s="29" t="s">
        <v>35</v>
      </c>
      <c r="G15" s="29" t="s">
        <v>29</v>
      </c>
      <c r="H15" s="29" t="s">
        <v>29</v>
      </c>
      <c r="I15" s="30"/>
      <c r="J15" s="29" t="s">
        <v>36</v>
      </c>
      <c r="K15" s="31" t="s">
        <v>29</v>
      </c>
    </row>
    <row r="16" spans="1:12" s="1" customFormat="1" ht="20.5" customHeight="1" x14ac:dyDescent="0.35">
      <c r="A16" s="26" t="s">
        <v>11</v>
      </c>
      <c r="B16" s="16">
        <v>78</v>
      </c>
      <c r="C16" s="29" t="s">
        <v>26</v>
      </c>
      <c r="D16" s="29" t="s">
        <v>32</v>
      </c>
      <c r="E16" s="29" t="s">
        <v>24</v>
      </c>
      <c r="F16" s="29" t="s">
        <v>35</v>
      </c>
      <c r="G16" s="29" t="s">
        <v>29</v>
      </c>
      <c r="H16" s="29" t="s">
        <v>29</v>
      </c>
      <c r="I16" s="29" t="s">
        <v>36</v>
      </c>
      <c r="J16" s="30"/>
      <c r="K16" s="31" t="s">
        <v>34</v>
      </c>
    </row>
    <row r="17" spans="1:11" s="1" customFormat="1" ht="20.5" customHeight="1" thickBot="1" x14ac:dyDescent="0.4">
      <c r="A17" s="32" t="s">
        <v>12</v>
      </c>
      <c r="B17" s="33">
        <v>82</v>
      </c>
      <c r="C17" s="34" t="s">
        <v>27</v>
      </c>
      <c r="D17" s="34" t="s">
        <v>25</v>
      </c>
      <c r="E17" s="34" t="s">
        <v>25</v>
      </c>
      <c r="F17" s="34" t="s">
        <v>33</v>
      </c>
      <c r="G17" s="34" t="s">
        <v>22</v>
      </c>
      <c r="H17" s="34" t="s">
        <v>22</v>
      </c>
      <c r="I17" s="34" t="s">
        <v>29</v>
      </c>
      <c r="J17" s="34" t="s">
        <v>34</v>
      </c>
      <c r="K17" s="35"/>
    </row>
  </sheetData>
  <sheetProtection selectLockedCells="1" selectUnlockedCells="1"/>
  <mergeCells count="7">
    <mergeCell ref="A7:A8"/>
    <mergeCell ref="G1:K1"/>
    <mergeCell ref="B2:K2"/>
    <mergeCell ref="B3:K3"/>
    <mergeCell ref="B4:K4"/>
    <mergeCell ref="B5:K5"/>
    <mergeCell ref="B6:B7"/>
  </mergeCells>
  <pageMargins left="0.39370078740157483" right="0.19685039370078741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Тарифы Ч-С</vt:lpstr>
      <vt:lpstr>Тарифы (Госкомитет)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shevchuk</cp:lastModifiedBy>
  <cp:lastPrinted>2013-04-15T13:38:35Z</cp:lastPrinted>
  <dcterms:created xsi:type="dcterms:W3CDTF">2013-04-16T07:19:37Z</dcterms:created>
  <dcterms:modified xsi:type="dcterms:W3CDTF">2014-04-30T07:29:14Z</dcterms:modified>
</cp:coreProperties>
</file>